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4180" windowHeight="16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B11" i="1"/>
  <c r="B12" i="1"/>
  <c r="D12" i="1"/>
  <c r="F12" i="1"/>
  <c r="F13" i="1"/>
  <c r="F15" i="1"/>
  <c r="B17" i="1"/>
  <c r="B18" i="1"/>
  <c r="B21" i="1"/>
  <c r="B24" i="1"/>
  <c r="B26" i="1"/>
  <c r="B30" i="1"/>
  <c r="B37" i="1"/>
  <c r="B35" i="1"/>
  <c r="B6" i="1"/>
  <c r="B27" i="1"/>
  <c r="B31" i="1"/>
  <c r="D13" i="1"/>
  <c r="B13" i="1"/>
</calcChain>
</file>

<file path=xl/sharedStrings.xml><?xml version="1.0" encoding="utf-8"?>
<sst xmlns="http://schemas.openxmlformats.org/spreadsheetml/2006/main" count="52" uniqueCount="44">
  <si>
    <t>sample rate</t>
  </si>
  <si>
    <t>sec</t>
  </si>
  <si>
    <t>sample interval</t>
  </si>
  <si>
    <t>Hz</t>
  </si>
  <si>
    <t>smallest beam</t>
  </si>
  <si>
    <t>arcmin</t>
  </si>
  <si>
    <t>Samples / Beam</t>
  </si>
  <si>
    <t xml:space="preserve">size / sample </t>
  </si>
  <si>
    <t>degrees</t>
  </si>
  <si>
    <t>radians in one rev</t>
  </si>
  <si>
    <t>rad</t>
  </si>
  <si>
    <t>Spin period</t>
  </si>
  <si>
    <t>Scan speed</t>
  </si>
  <si>
    <t>rad/sec</t>
  </si>
  <si>
    <t>deg/s</t>
  </si>
  <si>
    <t>time/angle</t>
  </si>
  <si>
    <t>sec/rad</t>
  </si>
  <si>
    <t>s/deg</t>
  </si>
  <si>
    <t>arcmin/s</t>
  </si>
  <si>
    <t>s/arcmin</t>
  </si>
  <si>
    <t>time/sample</t>
  </si>
  <si>
    <t># of bits / sample</t>
  </si>
  <si>
    <t>bits / sec / 1 detector</t>
  </si>
  <si>
    <t># of detectors</t>
  </si>
  <si>
    <t># of bits / sec</t>
  </si>
  <si>
    <t>Mbits/s</t>
  </si>
  <si>
    <t># of bits /day</t>
  </si>
  <si>
    <t>Tbits/day</t>
  </si>
  <si>
    <t># of bytes/day</t>
  </si>
  <si>
    <t>Tbytes/day</t>
  </si>
  <si>
    <t>Lossless Compression factor</t>
  </si>
  <si>
    <t># of bytes/day to TM</t>
  </si>
  <si>
    <t>TM rate</t>
  </si>
  <si>
    <t># of bits/day to TM</t>
  </si>
  <si>
    <t>Hours of TM</t>
  </si>
  <si>
    <t>Total Data TM</t>
  </si>
  <si>
    <t>Tbits</t>
  </si>
  <si>
    <t>hours</t>
  </si>
  <si>
    <t>From Amy</t>
  </si>
  <si>
    <t>From EBEX (check more)</t>
  </si>
  <si>
    <t>PICO Data Rate and TM</t>
  </si>
  <si>
    <t>Hanany (20171128)</t>
  </si>
  <si>
    <t>missing factor</t>
  </si>
  <si>
    <t>Boresight angle relative to spin (beta)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</si>
</sst>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6" sqref="E16"/>
    </sheetView>
  </sheetViews>
  <sheetFormatPr baseColWidth="10" defaultRowHeight="15" x14ac:dyDescent="0"/>
  <cols>
    <col min="1" max="1" width="31.1640625" customWidth="1"/>
  </cols>
  <sheetData>
    <row r="1" spans="1:7">
      <c r="A1" t="s">
        <v>40</v>
      </c>
    </row>
    <row r="2" spans="1:7">
      <c r="A2" t="s">
        <v>41</v>
      </c>
    </row>
    <row r="4" spans="1:7">
      <c r="A4" t="s">
        <v>4</v>
      </c>
      <c r="B4" s="6">
        <v>1.1000000000000001</v>
      </c>
      <c r="C4" t="s">
        <v>5</v>
      </c>
    </row>
    <row r="5" spans="1:7">
      <c r="A5" t="s">
        <v>6</v>
      </c>
      <c r="B5" s="6">
        <v>3</v>
      </c>
    </row>
    <row r="6" spans="1:7">
      <c r="A6" t="s">
        <v>7</v>
      </c>
      <c r="B6" s="2">
        <f>B4/B5</f>
        <v>0.3666666666666667</v>
      </c>
      <c r="C6" t="s">
        <v>5</v>
      </c>
    </row>
    <row r="8" spans="1:7">
      <c r="A8" t="s">
        <v>11</v>
      </c>
      <c r="B8" s="6">
        <v>60</v>
      </c>
      <c r="C8" t="s">
        <v>1</v>
      </c>
    </row>
    <row r="10" spans="1:7">
      <c r="A10" t="s">
        <v>43</v>
      </c>
      <c r="B10" s="6">
        <v>73</v>
      </c>
      <c r="C10" t="s">
        <v>8</v>
      </c>
      <c r="D10" s="2">
        <f>B10*PI()/180</f>
        <v>1.2740903539558606</v>
      </c>
      <c r="E10" t="s">
        <v>10</v>
      </c>
    </row>
    <row r="11" spans="1:7">
      <c r="A11" t="s">
        <v>9</v>
      </c>
      <c r="B11" s="2">
        <f>2*3.14159*SIN(D10)</f>
        <v>6.0086349165718245</v>
      </c>
      <c r="D11" s="2"/>
    </row>
    <row r="12" spans="1:7">
      <c r="A12" t="s">
        <v>12</v>
      </c>
      <c r="B12" s="2">
        <f>B11/B8</f>
        <v>0.10014391527619708</v>
      </c>
      <c r="C12" t="s">
        <v>13</v>
      </c>
      <c r="D12" s="2">
        <f>B12*180/PI()</f>
        <v>5.7378236892417842</v>
      </c>
      <c r="E12" t="s">
        <v>14</v>
      </c>
      <c r="F12" s="2">
        <f>D12*60</f>
        <v>344.26942135450707</v>
      </c>
      <c r="G12" t="s">
        <v>18</v>
      </c>
    </row>
    <row r="13" spans="1:7">
      <c r="A13" t="s">
        <v>15</v>
      </c>
      <c r="B13" s="2">
        <f>1/B12</f>
        <v>9.9856291542226838</v>
      </c>
      <c r="C13" t="s">
        <v>16</v>
      </c>
      <c r="D13" s="2">
        <f>1/D12</f>
        <v>0.17428210662432247</v>
      </c>
      <c r="E13" t="s">
        <v>17</v>
      </c>
      <c r="F13" s="1">
        <f>1/F12</f>
        <v>2.9047017770720412E-3</v>
      </c>
      <c r="G13" t="s">
        <v>19</v>
      </c>
    </row>
    <row r="15" spans="1:7">
      <c r="A15" t="s">
        <v>20</v>
      </c>
      <c r="F15" s="7">
        <f>F13*B6</f>
        <v>1.0650573182597485E-3</v>
      </c>
    </row>
    <row r="17" spans="1:4">
      <c r="A17" t="s">
        <v>2</v>
      </c>
      <c r="B17" s="7">
        <f>F15</f>
        <v>1.0650573182597485E-3</v>
      </c>
      <c r="C17" t="s">
        <v>1</v>
      </c>
    </row>
    <row r="18" spans="1:4">
      <c r="A18" t="s">
        <v>0</v>
      </c>
      <c r="B18" s="2">
        <f>1/B17</f>
        <v>938.91660369411011</v>
      </c>
      <c r="C18" t="s">
        <v>3</v>
      </c>
    </row>
    <row r="20" spans="1:4">
      <c r="A20" t="s">
        <v>21</v>
      </c>
      <c r="B20" s="6">
        <v>16</v>
      </c>
      <c r="D20" t="s">
        <v>39</v>
      </c>
    </row>
    <row r="21" spans="1:4">
      <c r="A21" t="s">
        <v>22</v>
      </c>
      <c r="B21" s="3">
        <f>B20*B18</f>
        <v>15022.665659105762</v>
      </c>
      <c r="C21" t="s">
        <v>3</v>
      </c>
    </row>
    <row r="23" spans="1:4">
      <c r="A23" t="s">
        <v>23</v>
      </c>
      <c r="B23" s="6">
        <v>15000</v>
      </c>
    </row>
    <row r="24" spans="1:4">
      <c r="A24" t="s">
        <v>24</v>
      </c>
      <c r="B24" s="3">
        <f>B23*B21/10^6</f>
        <v>225.33998488658642</v>
      </c>
      <c r="C24" t="s">
        <v>25</v>
      </c>
    </row>
    <row r="26" spans="1:4">
      <c r="A26" t="s">
        <v>26</v>
      </c>
      <c r="B26" s="3">
        <f>B24*24*3600/10^6</f>
        <v>19.469374694201068</v>
      </c>
      <c r="C26" t="s">
        <v>27</v>
      </c>
    </row>
    <row r="27" spans="1:4">
      <c r="A27" t="s">
        <v>28</v>
      </c>
      <c r="B27" s="3">
        <f>B26/8</f>
        <v>2.4336718367751335</v>
      </c>
      <c r="C27" t="s">
        <v>29</v>
      </c>
    </row>
    <row r="29" spans="1:4">
      <c r="A29" t="s">
        <v>30</v>
      </c>
      <c r="B29" s="6">
        <v>6</v>
      </c>
      <c r="D29" t="s">
        <v>39</v>
      </c>
    </row>
    <row r="30" spans="1:4">
      <c r="A30" t="s">
        <v>33</v>
      </c>
      <c r="B30" s="5">
        <f>B26/B29</f>
        <v>3.2448957823668447</v>
      </c>
      <c r="C30" t="s">
        <v>27</v>
      </c>
    </row>
    <row r="31" spans="1:4">
      <c r="A31" t="s">
        <v>31</v>
      </c>
      <c r="B31" s="3">
        <f>B27/B29</f>
        <v>0.40561197279585559</v>
      </c>
      <c r="C31" t="s">
        <v>29</v>
      </c>
    </row>
    <row r="33" spans="1:4">
      <c r="A33" t="s">
        <v>32</v>
      </c>
      <c r="B33" s="6">
        <v>150</v>
      </c>
      <c r="C33" t="s">
        <v>25</v>
      </c>
      <c r="D33" t="s">
        <v>38</v>
      </c>
    </row>
    <row r="34" spans="1:4">
      <c r="A34" t="s">
        <v>34</v>
      </c>
      <c r="B34" s="6">
        <v>4</v>
      </c>
      <c r="C34" t="s">
        <v>37</v>
      </c>
      <c r="D34" t="s">
        <v>38</v>
      </c>
    </row>
    <row r="35" spans="1:4">
      <c r="A35" t="s">
        <v>35</v>
      </c>
      <c r="B35" s="4">
        <f>B34*B33*3600/10^6</f>
        <v>2.16</v>
      </c>
      <c r="C35" t="s">
        <v>36</v>
      </c>
    </row>
    <row r="37" spans="1:4">
      <c r="A37" s="4" t="s">
        <v>42</v>
      </c>
      <c r="B37" s="5">
        <f>B30/B35</f>
        <v>1.5022665659105761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Shaul Hanany</cp:lastModifiedBy>
  <dcterms:created xsi:type="dcterms:W3CDTF">2017-11-29T01:55:12Z</dcterms:created>
  <dcterms:modified xsi:type="dcterms:W3CDTF">2017-12-05T19:47:50Z</dcterms:modified>
</cp:coreProperties>
</file>